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0D7E60BF-9079-4C3D-8886-E6D9BDBC139B}" xr6:coauthVersionLast="47" xr6:coauthVersionMax="47" xr10:uidLastSave="{00000000-0000-0000-0000-000000000000}"/>
  <bookViews>
    <workbookView xWindow="7740" yWindow="-15750" windowWidth="19770" windowHeight="15645" xr2:uid="{00000000-000D-0000-FFFF-FFFF00000000}"/>
  </bookViews>
  <sheets>
    <sheet name="LOT 4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<sst xmlns="http://schemas.openxmlformats.org/spreadsheetml/2006/main" count="62" uniqueCount="59">
  <si>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</si>
  <si>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</si>
  <si>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</si>
  <si>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</si>
  <si>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</si>
  <si>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</si>
  <si>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</si>
  <si>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</si>
  <si>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</si>
  <si>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</si>
  <si>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</si>
  <si>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</si>
  <si>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</si>
  <si>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</si>
  <si>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</si>
  <si>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</si>
  <si>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</si>
  <si>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</si>
  <si>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</si>
  <si>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</si>
  <si>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</si>
  <si>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</si>
  <si>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</si>
  <si>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</si>
  <si>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</si>
  <si>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</si>
  <si>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</si>
  <si>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</si>
  <si>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</si>
  <si>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</si>
  <si>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</si>
  <si>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</si>
  <si>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</si>
  <si>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</si>
  <si>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</si>
  <si>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</si>
  <si>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</si>
  <si>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</si>
  <si>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</si>
  <si>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</si>
  <si>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</si>
  <si>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</si>
  <si>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</si>
  <si>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</si>
  <si>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</si>
  <si>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</si>
  <si>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</si>
  <si>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</si>
  <si>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</si>
  <si>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</si>
  <si>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</si>
  <si>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</si>
  <si>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</si>
  <si>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</si>
  <si>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Adaptador de perfusió coronària en "Y "</t>
  </si>
  <si>
    <t xml:space="preserve">Cànula perfusió coronària fixa per a coronària esquerra
</t>
  </si>
  <si>
    <t xml:space="preserve">Cànula perfusió coronària fixa per a coronària dreta
</t>
  </si>
  <si>
    <t xml:space="preserve">Cànula perfusió coronària mal.leable per a coronària esquerra
</t>
  </si>
  <si>
    <t xml:space="preserve">Cànula perfusió coronària mal.leable per a coronària dreta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</si>
</sst>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103934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7" zoomScale="60" zoomScaleNormal="60" workbookViewId="0">
      <selection activeCell="C25" sqref="C25"/>
    </sheetView>
  </sheetViews>
  <sheetFormatPr defaultRowHeight="14.4" x14ac:dyDescent="0.3"/>
  <cols>
    <col min="1" max="1" width="19.5546875" customWidth="1"/>
    <col min="2" max="2" width="13.33203125" customWidth="1"/>
    <col min="3" max="3" width="17.554687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7.44140625" customWidth="1"/>
    <col min="12" max="12" width="15.21875" customWidth="1"/>
    <col min="13" max="13" width="15.21875" bestFit="1" customWidth="1"/>
    <col min="14" max="14" width="11.77734375" customWidth="1"/>
    <col min="15" max="15" width="12.777343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68" t="s">
        <v>53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0" t="s">
        <v>25</v>
      </c>
      <c r="Q20" s="161"/>
      <c r="R20" s="162" t="s">
        <v>26</v>
      </c>
      <c r="S20" s="163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7" t="s">
        <v>8</v>
      </c>
      <c r="D21" s="157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47</v>
      </c>
      <c r="B22" s="75">
        <v>2002762</v>
      </c>
      <c r="C22" s="158" t="s">
        <v>54</v>
      </c>
      <c r="D22" s="159" t="s">
        <v>54</v>
      </c>
      <c r="E22" s="76"/>
      <c r="F22" s="76"/>
      <c r="G22" s="77"/>
      <c r="H22" s="108">
        <v>200</v>
      </c>
      <c r="I22" s="78" t="s">
        <v>20</v>
      </c>
      <c r="J22" s="111">
        <v>12.62</v>
      </c>
      <c r="K22" s="79">
        <f t="shared" ref="K22:K24" si="0">H22*J22</f>
        <v>2524</v>
      </c>
      <c r="L22" s="80" t="e">
        <f t="shared" ref="L22:L24" si="1">M22/G22</f>
        <v>#DIV/0!</v>
      </c>
      <c r="M22" s="81"/>
      <c r="N22" s="82"/>
      <c r="O22" s="94"/>
      <c r="P22" s="97">
        <f t="shared" ref="P22:P24" si="2">M22*(1-O22)</f>
        <v>0</v>
      </c>
      <c r="Q22" s="105">
        <f t="shared" ref="Q22:Q23" si="3">IF(ISERROR(P22/G22),0,(P22/G22)*H22)</f>
        <v>0</v>
      </c>
      <c r="R22" s="101" t="e">
        <f t="shared" ref="R22:R23" si="4">ROUNDUP((H22/G22),0)</f>
        <v>#DIV/0!</v>
      </c>
      <c r="S22" s="83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2003651</v>
      </c>
      <c r="C23" s="166" t="s">
        <v>57</v>
      </c>
      <c r="D23" s="167" t="s">
        <v>55</v>
      </c>
      <c r="E23" s="68"/>
      <c r="F23" s="68"/>
      <c r="G23" s="69"/>
      <c r="H23" s="109">
        <v>150</v>
      </c>
      <c r="I23" s="70" t="s">
        <v>20</v>
      </c>
      <c r="J23" s="112">
        <v>25.5</v>
      </c>
      <c r="K23" s="71">
        <f t="shared" si="0"/>
        <v>3825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16"/>
      <c r="B24" s="84">
        <v>2028421</v>
      </c>
      <c r="C24" s="164" t="s">
        <v>58</v>
      </c>
      <c r="D24" s="165" t="s">
        <v>56</v>
      </c>
      <c r="E24" s="85"/>
      <c r="F24" s="85"/>
      <c r="G24" s="86"/>
      <c r="H24" s="110">
        <v>150</v>
      </c>
      <c r="I24" s="87" t="s">
        <v>20</v>
      </c>
      <c r="J24" s="113">
        <v>25</v>
      </c>
      <c r="K24" s="88">
        <f t="shared" si="0"/>
        <v>3750</v>
      </c>
      <c r="L24" s="89" t="e">
        <f t="shared" si="1"/>
        <v>#DIV/0!</v>
      </c>
      <c r="M24" s="90"/>
      <c r="N24" s="91"/>
      <c r="O24" s="96"/>
      <c r="P24" s="99">
        <f t="shared" si="2"/>
        <v>0</v>
      </c>
      <c r="Q24" s="107">
        <f t="shared" ref="Q24" si="6">IF(ISERROR(P24/G24),0,(P24/G24)*H24)</f>
        <v>0</v>
      </c>
      <c r="R24" s="103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44"/>
      <c r="B26" s="144"/>
      <c r="C26" s="144"/>
      <c r="D26" s="144"/>
      <c r="E26" s="144"/>
      <c r="F26" s="144"/>
      <c r="G26" s="144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44"/>
      <c r="B27" s="144"/>
      <c r="C27" s="144"/>
      <c r="D27" s="144"/>
      <c r="E27" s="144"/>
      <c r="F27" s="144"/>
      <c r="G27" s="144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44"/>
      <c r="B28" s="144"/>
      <c r="C28" s="144"/>
      <c r="D28" s="144"/>
      <c r="E28" s="144"/>
      <c r="F28" s="144"/>
      <c r="G28" s="144"/>
      <c r="H28" s="22"/>
      <c r="I28" s="1"/>
      <c r="J28" s="5" t="s">
        <v>47</v>
      </c>
      <c r="K28" s="6">
        <f>SUM(K22:K27)</f>
        <v>10099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51</v>
      </c>
      <c r="J30" s="39"/>
      <c r="K30" s="6">
        <f>K28*2</f>
        <v>20198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2" t="s">
        <v>48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2" t="s">
        <v>31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2025-10-15T11:17:52Z</dcterms:modified>
</cp:coreProperties>
</file>